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70" windowHeight="1185"/>
  </bookViews>
  <sheets>
    <sheet name="ЗВІТ ПРО ВИКОН.ФІН.ПЛАНУ" sheetId="1" r:id="rId1"/>
    <sheet name="Доходи" sheetId="2" r:id="rId2"/>
  </sheets>
  <definedNames>
    <definedName name="_xlnm.Print_Area" localSheetId="0">'ЗВІТ ПРО ВИКОН.ФІН.ПЛАНУ'!$A$1:$G$142</definedName>
  </definedNames>
  <calcPr calcId="125725"/>
</workbook>
</file>

<file path=xl/calcChain.xml><?xml version="1.0" encoding="utf-8"?>
<calcChain xmlns="http://schemas.openxmlformats.org/spreadsheetml/2006/main">
  <c r="F118" i="1"/>
  <c r="F116"/>
  <c r="F109"/>
  <c r="F96"/>
  <c r="F95"/>
  <c r="F90"/>
  <c r="F89"/>
  <c r="F88"/>
  <c r="F87"/>
  <c r="F85"/>
  <c r="F83"/>
  <c r="F82"/>
  <c r="F81"/>
  <c r="F75"/>
  <c r="F74"/>
  <c r="F73"/>
  <c r="F72"/>
  <c r="F71"/>
  <c r="F55"/>
  <c r="F47"/>
  <c r="F46"/>
  <c r="F45"/>
  <c r="F44"/>
  <c r="F41"/>
  <c r="F38"/>
  <c r="F37"/>
  <c r="F35"/>
  <c r="F33"/>
  <c r="F31"/>
  <c r="F26"/>
  <c r="E116"/>
  <c r="E109"/>
  <c r="E96"/>
  <c r="E90"/>
  <c r="E89"/>
  <c r="E88"/>
  <c r="E83"/>
  <c r="E82"/>
  <c r="D118"/>
  <c r="E118" s="1"/>
  <c r="D95"/>
  <c r="E95" s="1"/>
  <c r="E64" l="1"/>
  <c r="C66"/>
  <c r="F78" l="1"/>
  <c r="E78"/>
  <c r="E75"/>
  <c r="E74"/>
  <c r="E73"/>
  <c r="E72"/>
  <c r="E71"/>
  <c r="E55"/>
  <c r="E48"/>
  <c r="E47"/>
  <c r="E46"/>
  <c r="E45"/>
  <c r="E44"/>
  <c r="E41"/>
  <c r="E38"/>
  <c r="E37"/>
  <c r="E35"/>
  <c r="E33"/>
  <c r="E31"/>
  <c r="E26"/>
  <c r="D87"/>
  <c r="D76"/>
  <c r="D67"/>
  <c r="E67" s="1"/>
  <c r="D61"/>
  <c r="D58"/>
  <c r="D56"/>
  <c r="D51"/>
  <c r="D28"/>
  <c r="F28" s="1"/>
  <c r="E51" l="1"/>
  <c r="F51"/>
  <c r="E58"/>
  <c r="F58"/>
  <c r="E56"/>
  <c r="F56"/>
  <c r="E61"/>
  <c r="F61"/>
  <c r="E76"/>
  <c r="F76"/>
  <c r="D30"/>
  <c r="E28"/>
  <c r="E30"/>
  <c r="E87"/>
  <c r="D85"/>
  <c r="D27"/>
  <c r="F27" s="1"/>
  <c r="D42" l="1"/>
  <c r="F30"/>
  <c r="E85"/>
  <c r="D81"/>
  <c r="E27"/>
  <c r="F42" l="1"/>
  <c r="E42"/>
  <c r="E81"/>
</calcChain>
</file>

<file path=xl/sharedStrings.xml><?xml version="1.0" encoding="utf-8"?>
<sst xmlns="http://schemas.openxmlformats.org/spreadsheetml/2006/main" count="133" uniqueCount="124">
  <si>
    <t xml:space="preserve"> </t>
  </si>
  <si>
    <t>коди</t>
  </si>
  <si>
    <t>Рік</t>
  </si>
  <si>
    <t>за ЄДРПОУ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</si>
  <si>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</si>
  <si>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</si>
  <si>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</si>
  <si>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</si>
  <si>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</si>
  <si>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</si>
  <si>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</si>
  <si>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</si>
  <si>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</si>
  <si>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</si>
  <si>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</si>
  <si>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</si>
  <si>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</si>
  <si>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</si>
  <si>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</si>
  <si>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</si>
  <si>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</si>
  <si>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</si>
  <si>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</si>
  <si>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</si>
  <si>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</si>
  <si>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</si>
  <si>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</si>
  <si>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</si>
  <si>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</si>
  <si>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</si>
  <si>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</si>
  <si>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</si>
  <si>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</si>
  <si>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</si>
  <si>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</si>
  <si>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</si>
  <si>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</si>
  <si>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</si>
  <si>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</si>
  <si>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</si>
  <si>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</si>
  <si>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</si>
  <si>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</si>
  <si>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</si>
  <si>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</si>
  <si>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</si>
  <si>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</si>
  <si>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</si>
  <si>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</si>
  <si>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</si>
  <si>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</si>
  <si>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</si>
  <si>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</si>
  <si>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</si>
  <si>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</si>
  <si>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</si>
  <si>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</si>
  <si>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</si>
  <si>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</si>
  <si>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</si>
  <si>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</si>
  <si>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</si>
  <si>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</si>
  <si>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</si>
  <si>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</si>
  <si>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</si>
  <si>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</si>
  <si>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</si>
  <si>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</si>
  <si>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</si>
  <si>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</si>
  <si>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</si>
  <si>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</si>
  <si>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</si>
  <si>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</si>
  <si>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</si>
  <si>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</si>
  <si>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</si>
  <si>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</si>
  <si>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</si>
  <si>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</si>
  <si>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</si>
  <si>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</si>
  <si>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</si>
  <si>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</si>
  <si>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</si>
  <si>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</si>
  <si>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</si>
  <si>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</si>
  <si>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</si>
  <si>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</si>
  <si>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</si>
  <si>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</si>
  <si>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</si>
  <si>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</si>
  <si>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</si>
  <si>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</si>
  <si>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</si>
  <si>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</si>
  <si>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</si>
  <si>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</si>
  <si>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</si>
  <si>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</si>
  <si>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</si>
  <si>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</si>
  <si>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</si>
  <si>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інші  всього, з них</t>
  </si>
  <si>
    <t>рентна плата</t>
  </si>
  <si>
    <t>плата за землю</t>
  </si>
  <si>
    <t>екологічний збір</t>
  </si>
  <si>
    <r>
      <t xml:space="preserve">За </t>
    </r>
    <r>
      <rPr>
        <b/>
        <u/>
        <sz val="12"/>
        <color indexed="8"/>
        <rFont val="Times New Roman"/>
        <family val="1"/>
        <charset val="204"/>
      </rPr>
      <t xml:space="preserve"> І квартал 2021 рік</t>
    </r>
  </si>
  <si>
    <t>(квартал,рік)</t>
  </si>
  <si>
    <t>____  _____________ 2021 року № _____</t>
  </si>
  <si>
    <r>
      <t xml:space="preserve">Підприємство        </t>
    </r>
    <r>
      <rPr>
        <b/>
        <sz val="12"/>
        <color indexed="8"/>
        <rFont val="Times New Roman"/>
        <family val="1"/>
        <charset val="204"/>
      </rPr>
      <t>КП "Прилукитепловодопостачання"</t>
    </r>
  </si>
  <si>
    <r>
      <t xml:space="preserve">Орган управління       </t>
    </r>
    <r>
      <rPr>
        <b/>
        <sz val="12"/>
        <color indexed="8"/>
        <rFont val="Times New Roman"/>
        <family val="1"/>
        <charset val="204"/>
      </rPr>
      <t xml:space="preserve"> Прилуцька міська рада</t>
    </r>
  </si>
  <si>
    <r>
      <t xml:space="preserve">Галузь:  </t>
    </r>
    <r>
      <rPr>
        <b/>
        <sz val="12"/>
        <color indexed="8"/>
        <rFont val="Times New Roman"/>
        <family val="1"/>
        <charset val="204"/>
      </rPr>
      <t>тепло-,  водопостачання та водовідведення</t>
    </r>
  </si>
  <si>
    <r>
      <t xml:space="preserve">Вид економічної діяльності     </t>
    </r>
    <r>
      <rPr>
        <b/>
        <sz val="12"/>
        <color indexed="8"/>
        <rFont val="Times New Roman"/>
        <family val="1"/>
        <charset val="204"/>
      </rPr>
      <t xml:space="preserve"> Постачання пари, гарячої води та кондиційного повітря</t>
    </r>
  </si>
  <si>
    <r>
      <t xml:space="preserve">Місцезнаходження  </t>
    </r>
    <r>
      <rPr>
        <b/>
        <sz val="12"/>
        <color indexed="8"/>
        <rFont val="Times New Roman"/>
        <family val="1"/>
        <charset val="204"/>
      </rPr>
      <t>17500 вул. Садова, буд.104, м. Прилуки Чернігівської області</t>
    </r>
  </si>
  <si>
    <r>
      <t xml:space="preserve">Телефон      </t>
    </r>
    <r>
      <rPr>
        <b/>
        <sz val="12"/>
        <color indexed="8"/>
        <rFont val="Times New Roman"/>
        <family val="1"/>
        <charset val="204"/>
      </rPr>
      <t xml:space="preserve"> 04637 3-39-36</t>
    </r>
  </si>
  <si>
    <r>
      <t xml:space="preserve">Прізвище та ініціали керівника     </t>
    </r>
    <r>
      <rPr>
        <b/>
        <sz val="12"/>
        <color indexed="8"/>
        <rFont val="Times New Roman"/>
        <family val="1"/>
        <charset val="204"/>
      </rPr>
      <t xml:space="preserve"> А.А. Гавриш</t>
    </r>
  </si>
  <si>
    <t>35.30</t>
  </si>
  <si>
    <t>А.А. Гавриш</t>
  </si>
  <si>
    <t>Р.П. Котляр</t>
  </si>
  <si>
    <t>О.І. Ворона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</si>
</sst>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/>
    <xf numFmtId="0" fontId="8" fillId="0" borderId="0" xfId="0" applyFont="1"/>
    <xf numFmtId="0" fontId="9" fillId="0" borderId="0" xfId="0" applyFont="1"/>
    <xf numFmtId="0" fontId="9" fillId="0" borderId="2" xfId="0" applyFont="1" applyBorder="1"/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topLeftCell="B107" zoomScaleNormal="100" zoomScaleSheetLayoutView="100" workbookViewId="0">
      <selection activeCell="E47" sqref="E47"/>
    </sheetView>
  </sheetViews>
  <sheetFormatPr defaultRowHeight="15"/>
  <cols>
    <col min="1" max="1" width="67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9" ht="18.75">
      <c r="E1" s="67" t="s">
        <v>97</v>
      </c>
      <c r="F1" s="67"/>
      <c r="G1" s="19"/>
    </row>
    <row r="2" spans="1:9" ht="18.75">
      <c r="E2" s="68" t="s">
        <v>98</v>
      </c>
      <c r="F2" s="68"/>
      <c r="G2" s="68"/>
    </row>
    <row r="3" spans="1:9" ht="18.75">
      <c r="E3" s="69" t="s">
        <v>112</v>
      </c>
      <c r="F3" s="69"/>
      <c r="G3" s="69"/>
    </row>
    <row r="4" spans="1:9" ht="38.25" customHeight="1">
      <c r="A4" s="1"/>
      <c r="E4" s="70" t="s">
        <v>99</v>
      </c>
      <c r="F4" s="70"/>
      <c r="G4" s="70"/>
    </row>
    <row r="5" spans="1:9" ht="18.75">
      <c r="A5" s="1"/>
      <c r="E5" s="20"/>
      <c r="F5" s="21" t="s">
        <v>100</v>
      </c>
      <c r="G5" s="22"/>
    </row>
    <row r="6" spans="1:9" ht="15.75">
      <c r="A6" s="2" t="s">
        <v>0</v>
      </c>
      <c r="B6" s="5"/>
    </row>
    <row r="7" spans="1:9" ht="15.75">
      <c r="A7" s="2"/>
      <c r="H7" s="46"/>
      <c r="I7" s="46"/>
    </row>
    <row r="8" spans="1:9" ht="15.75">
      <c r="A8" s="78" t="s">
        <v>113</v>
      </c>
      <c r="B8" s="78"/>
      <c r="C8" s="78"/>
      <c r="D8" s="78"/>
      <c r="E8" s="78"/>
      <c r="F8" s="9"/>
      <c r="G8" s="42" t="s">
        <v>1</v>
      </c>
      <c r="H8" s="46"/>
      <c r="I8" s="46"/>
    </row>
    <row r="9" spans="1:9" ht="15.75">
      <c r="A9" s="76" t="s">
        <v>114</v>
      </c>
      <c r="B9" s="76"/>
      <c r="C9" s="76"/>
      <c r="D9" s="76"/>
      <c r="E9" s="76"/>
      <c r="F9" s="9" t="s">
        <v>2</v>
      </c>
      <c r="G9" s="42">
        <v>2021</v>
      </c>
      <c r="H9" s="6"/>
      <c r="I9" s="46"/>
    </row>
    <row r="10" spans="1:9" ht="15.75">
      <c r="A10" s="76" t="s">
        <v>115</v>
      </c>
      <c r="B10" s="76"/>
      <c r="C10" s="76"/>
      <c r="D10" s="76"/>
      <c r="E10" s="76"/>
      <c r="F10" s="9" t="s">
        <v>3</v>
      </c>
      <c r="G10" s="41">
        <v>32863684</v>
      </c>
      <c r="H10" s="6"/>
      <c r="I10" s="46"/>
    </row>
    <row r="11" spans="1:9" ht="15.75">
      <c r="A11" s="76" t="s">
        <v>116</v>
      </c>
      <c r="B11" s="76"/>
      <c r="C11" s="76"/>
      <c r="D11" s="76"/>
      <c r="E11" s="76"/>
      <c r="F11" s="9" t="s">
        <v>4</v>
      </c>
      <c r="G11" s="41"/>
      <c r="H11" s="47"/>
      <c r="I11" s="46"/>
    </row>
    <row r="12" spans="1:9" ht="15.75">
      <c r="A12" s="76" t="s">
        <v>117</v>
      </c>
      <c r="B12" s="76"/>
      <c r="C12" s="76"/>
      <c r="D12" s="76"/>
      <c r="E12" s="76"/>
      <c r="F12" s="9" t="s">
        <v>5</v>
      </c>
      <c r="G12" s="41"/>
      <c r="H12" s="47"/>
      <c r="I12" s="46"/>
    </row>
    <row r="13" spans="1:9" ht="15.75">
      <c r="A13" s="76" t="s">
        <v>118</v>
      </c>
      <c r="B13" s="76"/>
      <c r="C13" s="76"/>
      <c r="D13" s="76"/>
      <c r="E13" s="76"/>
      <c r="F13" s="9" t="s">
        <v>6</v>
      </c>
      <c r="G13" s="42" t="s">
        <v>120</v>
      </c>
      <c r="H13" s="6"/>
      <c r="I13" s="46"/>
    </row>
    <row r="14" spans="1:9" ht="17.25" customHeight="1">
      <c r="A14" s="77" t="s">
        <v>119</v>
      </c>
      <c r="B14" s="77"/>
      <c r="C14" s="77"/>
      <c r="D14" s="77"/>
      <c r="E14" s="77"/>
    </row>
    <row r="15" spans="1:9" ht="15.75">
      <c r="A15" s="1"/>
    </row>
    <row r="16" spans="1:9" ht="15.75">
      <c r="A16" s="74" t="s">
        <v>96</v>
      </c>
      <c r="B16" s="74"/>
      <c r="C16" s="74"/>
      <c r="D16" s="74"/>
      <c r="E16" s="74"/>
      <c r="F16" s="74"/>
    </row>
    <row r="17" spans="1:6" ht="15.75">
      <c r="A17" s="11"/>
      <c r="B17" s="11"/>
      <c r="C17" s="74" t="s">
        <v>110</v>
      </c>
      <c r="D17" s="74"/>
      <c r="E17" s="11"/>
      <c r="F17" s="11"/>
    </row>
    <row r="18" spans="1:6">
      <c r="C18" s="79" t="s">
        <v>111</v>
      </c>
      <c r="D18" s="79"/>
    </row>
    <row r="19" spans="1:6" ht="15.75">
      <c r="A19" s="74" t="s">
        <v>7</v>
      </c>
      <c r="B19" s="74"/>
      <c r="C19" s="74"/>
      <c r="D19" s="74"/>
      <c r="E19" s="74"/>
    </row>
    <row r="20" spans="1:6" ht="15.75">
      <c r="A20" s="1" t="s">
        <v>8</v>
      </c>
    </row>
    <row r="21" spans="1:6" ht="15.75">
      <c r="A21" s="1"/>
    </row>
    <row r="22" spans="1:6" ht="47.25">
      <c r="A22" s="9"/>
      <c r="B22" s="42" t="s">
        <v>94</v>
      </c>
      <c r="C22" s="42" t="s">
        <v>91</v>
      </c>
      <c r="D22" s="42" t="s">
        <v>92</v>
      </c>
      <c r="E22" s="42" t="s">
        <v>93</v>
      </c>
      <c r="F22" s="12" t="s">
        <v>95</v>
      </c>
    </row>
    <row r="23" spans="1:6" ht="15.75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</row>
    <row r="24" spans="1:6" ht="15.75">
      <c r="A24" s="62" t="s">
        <v>9</v>
      </c>
      <c r="B24" s="63"/>
      <c r="C24" s="63"/>
      <c r="D24" s="63"/>
      <c r="E24" s="63"/>
      <c r="F24" s="63"/>
    </row>
    <row r="25" spans="1:6" ht="15.75">
      <c r="A25" s="8" t="s">
        <v>10</v>
      </c>
      <c r="B25" s="9"/>
      <c r="C25" s="16"/>
      <c r="D25" s="9"/>
      <c r="E25" s="9"/>
      <c r="F25" s="9"/>
    </row>
    <row r="26" spans="1:6" ht="25.5" customHeight="1">
      <c r="A26" s="9" t="s">
        <v>11</v>
      </c>
      <c r="B26" s="12">
        <v>10</v>
      </c>
      <c r="C26" s="28">
        <v>64114.481656800002</v>
      </c>
      <c r="D26" s="28">
        <v>78130.8</v>
      </c>
      <c r="E26" s="28">
        <f>D26-C26</f>
        <v>14016.318343200001</v>
      </c>
      <c r="F26" s="36">
        <f>D26/C26*100</f>
        <v>121.86139227987258</v>
      </c>
    </row>
    <row r="27" spans="1:6" ht="15.75">
      <c r="A27" s="9" t="s">
        <v>12</v>
      </c>
      <c r="B27" s="12">
        <v>11</v>
      </c>
      <c r="C27" s="28">
        <v>9177.0674760000002</v>
      </c>
      <c r="D27" s="37">
        <f>Доходи!G2</f>
        <v>0</v>
      </c>
      <c r="E27" s="28">
        <f t="shared" ref="E27:E28" si="0">D27-C27</f>
        <v>-9177.0674760000002</v>
      </c>
      <c r="F27" s="36">
        <f t="shared" ref="F27:F28" si="1">D27/C27*100</f>
        <v>0</v>
      </c>
    </row>
    <row r="28" spans="1:6" ht="15.75">
      <c r="A28" s="9" t="s">
        <v>13</v>
      </c>
      <c r="B28" s="12">
        <v>20</v>
      </c>
      <c r="C28" s="28">
        <v>10685.746942799997</v>
      </c>
      <c r="D28" s="28">
        <f>D26/6</f>
        <v>13021.800000000001</v>
      </c>
      <c r="E28" s="28">
        <f t="shared" si="0"/>
        <v>2336.0530572000043</v>
      </c>
      <c r="F28" s="36">
        <f t="shared" si="1"/>
        <v>121.86139227987263</v>
      </c>
    </row>
    <row r="29" spans="1:6" ht="15.75">
      <c r="A29" s="9" t="s">
        <v>14</v>
      </c>
      <c r="B29" s="12">
        <v>30</v>
      </c>
      <c r="C29" s="16"/>
      <c r="D29" s="9"/>
      <c r="E29" s="9"/>
      <c r="F29" s="9"/>
    </row>
    <row r="30" spans="1:6" ht="38.25" customHeight="1">
      <c r="A30" s="8" t="s">
        <v>15</v>
      </c>
      <c r="B30" s="10">
        <v>40</v>
      </c>
      <c r="C30" s="28">
        <v>53428.734714000006</v>
      </c>
      <c r="D30" s="28">
        <f>D26-D28</f>
        <v>65109</v>
      </c>
      <c r="E30" s="28">
        <f t="shared" ref="E30:E31" si="2">D30-C30</f>
        <v>11680.265285999994</v>
      </c>
      <c r="F30" s="36">
        <f t="shared" ref="F30:F31" si="3">D30/C30*100</f>
        <v>121.86139227987258</v>
      </c>
    </row>
    <row r="31" spans="1:6" ht="15.75">
      <c r="A31" s="9" t="s">
        <v>16</v>
      </c>
      <c r="B31" s="12">
        <v>50</v>
      </c>
      <c r="C31" s="16">
        <v>51</v>
      </c>
      <c r="D31" s="16">
        <v>65</v>
      </c>
      <c r="E31" s="28">
        <f t="shared" si="2"/>
        <v>14</v>
      </c>
      <c r="F31" s="36">
        <f t="shared" si="3"/>
        <v>127.45098039215685</v>
      </c>
    </row>
    <row r="32" spans="1:6" ht="15.75">
      <c r="A32" s="9" t="s">
        <v>17</v>
      </c>
      <c r="B32" s="12"/>
      <c r="C32" s="16"/>
      <c r="D32" s="9"/>
      <c r="E32" s="9"/>
      <c r="F32" s="9"/>
    </row>
    <row r="33" spans="1:6" ht="22.5" customHeight="1">
      <c r="A33" s="9" t="s">
        <v>18</v>
      </c>
      <c r="B33" s="12">
        <v>51</v>
      </c>
      <c r="C33" s="16">
        <v>49</v>
      </c>
      <c r="D33" s="16">
        <v>51</v>
      </c>
      <c r="E33" s="28">
        <f>D33-C33</f>
        <v>2</v>
      </c>
      <c r="F33" s="36">
        <f>D33/C33*100</f>
        <v>104.08163265306123</v>
      </c>
    </row>
    <row r="34" spans="1:6" ht="15.75">
      <c r="A34" s="9" t="s">
        <v>19</v>
      </c>
      <c r="B34" s="12">
        <v>52</v>
      </c>
      <c r="C34" s="16"/>
      <c r="D34" s="9"/>
      <c r="E34" s="9"/>
      <c r="F34" s="9"/>
    </row>
    <row r="35" spans="1:6" ht="22.5" customHeight="1">
      <c r="A35" s="9" t="s">
        <v>20</v>
      </c>
      <c r="B35" s="12">
        <v>53</v>
      </c>
      <c r="C35" s="16">
        <v>2</v>
      </c>
      <c r="D35" s="9"/>
      <c r="E35" s="28">
        <f>D35-C35</f>
        <v>-2</v>
      </c>
      <c r="F35" s="36">
        <f>D35/C35*100</f>
        <v>0</v>
      </c>
    </row>
    <row r="36" spans="1:6" ht="15.75">
      <c r="A36" s="9" t="s">
        <v>21</v>
      </c>
      <c r="B36" s="12">
        <v>60</v>
      </c>
      <c r="C36" s="16"/>
      <c r="D36" s="9"/>
      <c r="E36" s="9"/>
      <c r="F36" s="9"/>
    </row>
    <row r="37" spans="1:6" ht="15.75">
      <c r="A37" s="9" t="s">
        <v>22</v>
      </c>
      <c r="B37" s="12">
        <v>70</v>
      </c>
      <c r="C37" s="16">
        <v>6</v>
      </c>
      <c r="D37" s="16">
        <v>0</v>
      </c>
      <c r="E37" s="28">
        <f t="shared" ref="E37:E38" si="4">D37-C37</f>
        <v>-6</v>
      </c>
      <c r="F37" s="36">
        <f t="shared" ref="F37:F38" si="5">D37/C37*100</f>
        <v>0</v>
      </c>
    </row>
    <row r="38" spans="1:6" ht="15.75">
      <c r="A38" s="9" t="s">
        <v>23</v>
      </c>
      <c r="B38" s="12">
        <v>80</v>
      </c>
      <c r="C38" s="16">
        <v>130</v>
      </c>
      <c r="D38" s="16">
        <v>285</v>
      </c>
      <c r="E38" s="28">
        <f t="shared" si="4"/>
        <v>155</v>
      </c>
      <c r="F38" s="28">
        <f t="shared" si="5"/>
        <v>219.23076923076925</v>
      </c>
    </row>
    <row r="39" spans="1:6" ht="15.75">
      <c r="A39" s="9" t="s">
        <v>24</v>
      </c>
      <c r="B39" s="12"/>
      <c r="C39" s="16"/>
      <c r="D39" s="9"/>
      <c r="E39" s="9"/>
      <c r="F39" s="9"/>
    </row>
    <row r="40" spans="1:6" ht="18.75" customHeight="1">
      <c r="A40" s="9" t="s">
        <v>25</v>
      </c>
      <c r="B40" s="12">
        <v>81</v>
      </c>
      <c r="C40" s="16"/>
      <c r="D40" s="9"/>
      <c r="E40" s="9"/>
      <c r="F40" s="9"/>
    </row>
    <row r="41" spans="1:6" ht="21.75" customHeight="1">
      <c r="A41" s="9" t="s">
        <v>26</v>
      </c>
      <c r="B41" s="12">
        <v>82</v>
      </c>
      <c r="C41" s="16">
        <v>130</v>
      </c>
      <c r="D41" s="16">
        <v>285</v>
      </c>
      <c r="E41" s="28">
        <f t="shared" ref="E41:E42" si="6">D41-C41</f>
        <v>155</v>
      </c>
      <c r="F41" s="28">
        <f t="shared" ref="F41:F47" si="7">D41/C41*100</f>
        <v>219.23076923076925</v>
      </c>
    </row>
    <row r="42" spans="1:6" ht="15.75">
      <c r="A42" s="8" t="s">
        <v>27</v>
      </c>
      <c r="B42" s="10">
        <v>90</v>
      </c>
      <c r="C42" s="27">
        <v>53609.734714000006</v>
      </c>
      <c r="D42" s="27">
        <f>D30+D31+D37+D38</f>
        <v>65459</v>
      </c>
      <c r="E42" s="27">
        <f t="shared" si="6"/>
        <v>11849.265285999994</v>
      </c>
      <c r="F42" s="27">
        <f t="shared" si="7"/>
        <v>122.10282395392194</v>
      </c>
    </row>
    <row r="43" spans="1:6" ht="15.75">
      <c r="A43" s="8" t="s">
        <v>28</v>
      </c>
      <c r="B43" s="12"/>
      <c r="C43" s="16"/>
      <c r="D43" s="9"/>
      <c r="E43" s="9"/>
      <c r="F43" s="9"/>
    </row>
    <row r="44" spans="1:6" ht="18.75" customHeight="1">
      <c r="A44" s="9" t="s">
        <v>29</v>
      </c>
      <c r="B44" s="12">
        <v>100</v>
      </c>
      <c r="C44" s="28">
        <v>47123.651144522591</v>
      </c>
      <c r="D44" s="16">
        <v>64744</v>
      </c>
      <c r="E44" s="28">
        <f t="shared" ref="E44:E48" si="8">D44-C44</f>
        <v>17620.348855477409</v>
      </c>
      <c r="F44" s="28">
        <f t="shared" si="7"/>
        <v>137.3917309620978</v>
      </c>
    </row>
    <row r="45" spans="1:6" ht="15.75">
      <c r="A45" s="9" t="s">
        <v>30</v>
      </c>
      <c r="B45" s="12">
        <v>110</v>
      </c>
      <c r="C45" s="28">
        <v>1532.0673412317144</v>
      </c>
      <c r="D45" s="16">
        <v>1588</v>
      </c>
      <c r="E45" s="28">
        <f t="shared" si="8"/>
        <v>55.932658768285592</v>
      </c>
      <c r="F45" s="28">
        <f t="shared" si="7"/>
        <v>103.65079636273155</v>
      </c>
    </row>
    <row r="46" spans="1:6" ht="15" customHeight="1">
      <c r="A46" s="14" t="s">
        <v>31</v>
      </c>
      <c r="B46" s="39">
        <v>120</v>
      </c>
      <c r="C46" s="29">
        <v>364.29031820760548</v>
      </c>
      <c r="D46" s="38">
        <v>384</v>
      </c>
      <c r="E46" s="28">
        <f t="shared" si="8"/>
        <v>19.70968179239452</v>
      </c>
      <c r="F46" s="28">
        <f t="shared" si="7"/>
        <v>105.4104325059669</v>
      </c>
    </row>
    <row r="47" spans="1:6" ht="15.75">
      <c r="A47" s="9" t="s">
        <v>32</v>
      </c>
      <c r="B47" s="12">
        <v>130</v>
      </c>
      <c r="C47" s="16">
        <v>40</v>
      </c>
      <c r="D47" s="16">
        <v>683</v>
      </c>
      <c r="E47" s="28">
        <f t="shared" si="8"/>
        <v>643</v>
      </c>
      <c r="F47" s="28">
        <f t="shared" si="7"/>
        <v>1707.5</v>
      </c>
    </row>
    <row r="48" spans="1:6" ht="15.75">
      <c r="A48" s="9" t="s">
        <v>33</v>
      </c>
      <c r="B48" s="12">
        <v>140</v>
      </c>
      <c r="C48" s="16"/>
      <c r="D48" s="16">
        <v>2</v>
      </c>
      <c r="E48" s="28">
        <f t="shared" si="8"/>
        <v>2</v>
      </c>
      <c r="F48" s="28"/>
    </row>
    <row r="49" spans="1:6" ht="15.75">
      <c r="A49" s="9" t="s">
        <v>34</v>
      </c>
      <c r="B49" s="12">
        <v>150</v>
      </c>
      <c r="C49" s="16"/>
      <c r="D49" s="9"/>
      <c r="E49" s="9"/>
      <c r="F49" s="9"/>
    </row>
    <row r="50" spans="1:6" ht="15.75">
      <c r="A50" s="9" t="s">
        <v>35</v>
      </c>
      <c r="B50" s="12">
        <v>160</v>
      </c>
      <c r="C50" s="16"/>
      <c r="D50" s="9"/>
      <c r="E50" s="9"/>
      <c r="F50" s="9"/>
    </row>
    <row r="51" spans="1:6" ht="15.75">
      <c r="A51" s="8" t="s">
        <v>36</v>
      </c>
      <c r="B51" s="10">
        <v>170</v>
      </c>
      <c r="C51" s="27">
        <v>49060.008803961908</v>
      </c>
      <c r="D51" s="18">
        <f>SUM(D44:D50)</f>
        <v>67401</v>
      </c>
      <c r="E51" s="27">
        <f t="shared" ref="E51" si="9">D51-C51</f>
        <v>18340.991196038092</v>
      </c>
      <c r="F51" s="27">
        <f t="shared" ref="F51" si="10">D51/C51*100</f>
        <v>137.38481024193567</v>
      </c>
    </row>
    <row r="52" spans="1:6" ht="15" customHeight="1">
      <c r="A52" s="80" t="s">
        <v>37</v>
      </c>
      <c r="B52" s="52"/>
      <c r="C52" s="53"/>
      <c r="D52" s="59"/>
      <c r="E52" s="59"/>
      <c r="F52" s="59"/>
    </row>
    <row r="53" spans="1:6" ht="11.25" customHeight="1">
      <c r="A53" s="80"/>
      <c r="B53" s="52"/>
      <c r="C53" s="54"/>
      <c r="D53" s="59"/>
      <c r="E53" s="59"/>
      <c r="F53" s="59"/>
    </row>
    <row r="54" spans="1:6" ht="15" hidden="1" customHeight="1">
      <c r="A54" s="80"/>
      <c r="B54" s="52"/>
      <c r="C54" s="16"/>
      <c r="D54" s="59"/>
      <c r="E54" s="59"/>
      <c r="F54" s="59"/>
    </row>
    <row r="55" spans="1:6" ht="15.75">
      <c r="A55" s="9" t="s">
        <v>38</v>
      </c>
      <c r="B55" s="12">
        <v>180</v>
      </c>
      <c r="C55" s="28">
        <v>6305.0835694774141</v>
      </c>
      <c r="D55" s="16">
        <v>365</v>
      </c>
      <c r="E55" s="28">
        <f t="shared" ref="E55:E56" si="11">D55-C55</f>
        <v>-5940.0835694774141</v>
      </c>
      <c r="F55" s="28">
        <f t="shared" ref="F55:F56" si="12">D55/C55*100</f>
        <v>5.7889795746236619</v>
      </c>
    </row>
    <row r="56" spans="1:6" ht="15.75">
      <c r="A56" s="9" t="s">
        <v>39</v>
      </c>
      <c r="B56" s="12">
        <v>181</v>
      </c>
      <c r="C56" s="28">
        <v>6305.0835694774141</v>
      </c>
      <c r="D56" s="16">
        <f>D55</f>
        <v>365</v>
      </c>
      <c r="E56" s="28">
        <f t="shared" si="11"/>
        <v>-5940.0835694774141</v>
      </c>
      <c r="F56" s="28">
        <f t="shared" si="12"/>
        <v>5.7889795746236619</v>
      </c>
    </row>
    <row r="57" spans="1:6" ht="15.75">
      <c r="A57" s="9" t="s">
        <v>40</v>
      </c>
      <c r="B57" s="12">
        <v>182</v>
      </c>
      <c r="C57" s="28"/>
      <c r="D57" s="9"/>
      <c r="E57" s="9"/>
      <c r="F57" s="9"/>
    </row>
    <row r="58" spans="1:6" ht="19.5" customHeight="1">
      <c r="A58" s="9" t="s">
        <v>41</v>
      </c>
      <c r="B58" s="12">
        <v>190</v>
      </c>
      <c r="C58" s="28">
        <v>4419.7259100380943</v>
      </c>
      <c r="D58" s="16">
        <f>D60</f>
        <v>-2225</v>
      </c>
      <c r="E58" s="28">
        <f t="shared" ref="E58" si="13">D58-C58</f>
        <v>-6644.7259100380943</v>
      </c>
      <c r="F58" s="28">
        <f t="shared" ref="F58" si="14">D58/C58*100</f>
        <v>-50.342488319164168</v>
      </c>
    </row>
    <row r="59" spans="1:6" ht="15.75">
      <c r="A59" s="9" t="s">
        <v>42</v>
      </c>
      <c r="B59" s="12">
        <v>191</v>
      </c>
      <c r="C59" s="28">
        <v>4419.7259100380943</v>
      </c>
      <c r="D59" s="9"/>
      <c r="E59" s="9"/>
      <c r="F59" s="9"/>
    </row>
    <row r="60" spans="1:6" ht="15.75">
      <c r="A60" s="9" t="s">
        <v>43</v>
      </c>
      <c r="B60" s="12">
        <v>192</v>
      </c>
      <c r="C60" s="28"/>
      <c r="D60" s="16">
        <v>-2225</v>
      </c>
      <c r="E60" s="9"/>
      <c r="F60" s="9"/>
    </row>
    <row r="61" spans="1:6" ht="21.75" customHeight="1">
      <c r="A61" s="9" t="s">
        <v>44</v>
      </c>
      <c r="B61" s="12">
        <v>200</v>
      </c>
      <c r="C61" s="27">
        <v>4549.7259100380943</v>
      </c>
      <c r="D61" s="40">
        <f>D63</f>
        <v>-1942</v>
      </c>
      <c r="E61" s="27">
        <f t="shared" ref="E61" si="15">D61-C61</f>
        <v>-6491.7259100380943</v>
      </c>
      <c r="F61" s="27">
        <f t="shared" ref="F61" si="16">D61/C61*100</f>
        <v>-42.683889939729134</v>
      </c>
    </row>
    <row r="62" spans="1:6" ht="15.75">
      <c r="A62" s="9" t="s">
        <v>39</v>
      </c>
      <c r="B62" s="12">
        <v>201</v>
      </c>
      <c r="C62" s="28">
        <v>4549.7259100380943</v>
      </c>
      <c r="D62" s="9"/>
      <c r="E62" s="9"/>
      <c r="F62" s="9"/>
    </row>
    <row r="63" spans="1:6" ht="15.75">
      <c r="A63" s="9" t="s">
        <v>40</v>
      </c>
      <c r="B63" s="12">
        <v>202</v>
      </c>
      <c r="C63" s="28"/>
      <c r="D63" s="16">
        <v>-1942</v>
      </c>
      <c r="E63" s="9"/>
      <c r="F63" s="9"/>
    </row>
    <row r="64" spans="1:6" ht="15.75">
      <c r="A64" s="9" t="s">
        <v>45</v>
      </c>
      <c r="B64" s="12">
        <v>210</v>
      </c>
      <c r="C64" s="28">
        <v>818.95066380685694</v>
      </c>
      <c r="D64" s="9"/>
      <c r="E64" s="28">
        <f>D64-C64</f>
        <v>-818.95066380685694</v>
      </c>
      <c r="F64" s="9"/>
    </row>
    <row r="65" spans="1:6" ht="15.75">
      <c r="A65" s="9" t="s">
        <v>46</v>
      </c>
      <c r="B65" s="12">
        <v>220</v>
      </c>
      <c r="C65" s="16"/>
      <c r="D65" s="9"/>
      <c r="E65" s="9"/>
      <c r="F65" s="9"/>
    </row>
    <row r="66" spans="1:6" ht="15.75">
      <c r="A66" s="9" t="s">
        <v>42</v>
      </c>
      <c r="B66" s="12">
        <v>221</v>
      </c>
      <c r="C66" s="28">
        <f>C62-C64</f>
        <v>3730.7752462312374</v>
      </c>
      <c r="D66" s="9"/>
      <c r="E66" s="9"/>
      <c r="F66" s="9"/>
    </row>
    <row r="67" spans="1:6" ht="15.75">
      <c r="A67" s="9" t="s">
        <v>43</v>
      </c>
      <c r="B67" s="12">
        <v>222</v>
      </c>
      <c r="C67" s="16"/>
      <c r="D67" s="16">
        <f>D63</f>
        <v>-1942</v>
      </c>
      <c r="E67" s="27">
        <f>D67-C66</f>
        <v>-5672.7752462312374</v>
      </c>
      <c r="F67" s="9"/>
    </row>
    <row r="68" spans="1:6" ht="21" customHeight="1">
      <c r="A68" s="9" t="s">
        <v>47</v>
      </c>
      <c r="B68" s="12">
        <v>230</v>
      </c>
      <c r="C68" s="16"/>
      <c r="D68" s="9"/>
      <c r="E68" s="9"/>
      <c r="F68" s="9"/>
    </row>
    <row r="69" spans="1:6" ht="15.75">
      <c r="A69" s="60"/>
      <c r="B69" s="61"/>
      <c r="C69" s="61"/>
      <c r="D69" s="61"/>
      <c r="E69" s="61"/>
      <c r="F69" s="61"/>
    </row>
    <row r="70" spans="1:6" ht="15.75">
      <c r="A70" s="71" t="s">
        <v>48</v>
      </c>
      <c r="B70" s="72"/>
      <c r="C70" s="72"/>
      <c r="D70" s="72"/>
      <c r="E70" s="72"/>
      <c r="F70" s="72"/>
    </row>
    <row r="71" spans="1:6" ht="15.75">
      <c r="A71" s="9" t="s">
        <v>49</v>
      </c>
      <c r="B71" s="12">
        <v>240</v>
      </c>
      <c r="C71" s="28">
        <v>34069.557573333339</v>
      </c>
      <c r="D71" s="16">
        <v>53103</v>
      </c>
      <c r="E71" s="28">
        <f t="shared" ref="E71:E78" si="17">D71-C71</f>
        <v>19033.442426666661</v>
      </c>
      <c r="F71" s="28">
        <f t="shared" ref="F71:F76" si="18">D71/C71*100</f>
        <v>155.86642088233154</v>
      </c>
    </row>
    <row r="72" spans="1:6" ht="15.75">
      <c r="A72" s="9" t="s">
        <v>50</v>
      </c>
      <c r="B72" s="12">
        <v>250</v>
      </c>
      <c r="C72" s="28">
        <v>10477.419737142856</v>
      </c>
      <c r="D72" s="16">
        <v>9370</v>
      </c>
      <c r="E72" s="28">
        <f t="shared" si="17"/>
        <v>-1107.4197371428563</v>
      </c>
      <c r="F72" s="28">
        <f t="shared" si="18"/>
        <v>89.430415456040095</v>
      </c>
    </row>
    <row r="73" spans="1:6" ht="15.75">
      <c r="A73" s="9" t="s">
        <v>51</v>
      </c>
      <c r="B73" s="12">
        <v>260</v>
      </c>
      <c r="C73" s="28">
        <v>2252.6452434857142</v>
      </c>
      <c r="D73" s="16">
        <v>1984</v>
      </c>
      <c r="E73" s="28">
        <f t="shared" si="17"/>
        <v>-268.64524348571422</v>
      </c>
      <c r="F73" s="28">
        <f t="shared" si="18"/>
        <v>88.074232093908577</v>
      </c>
    </row>
    <row r="74" spans="1:6" ht="15.75">
      <c r="A74" s="9" t="s">
        <v>52</v>
      </c>
      <c r="B74" s="12">
        <v>270</v>
      </c>
      <c r="C74" s="28">
        <v>1100.6999999999998</v>
      </c>
      <c r="D74" s="16">
        <v>1052</v>
      </c>
      <c r="E74" s="28">
        <f t="shared" si="17"/>
        <v>-48.699999999999818</v>
      </c>
      <c r="F74" s="28">
        <f t="shared" si="18"/>
        <v>95.575542836376869</v>
      </c>
    </row>
    <row r="75" spans="1:6" ht="15.75">
      <c r="A75" s="9" t="s">
        <v>53</v>
      </c>
      <c r="B75" s="12">
        <v>280</v>
      </c>
      <c r="C75" s="28">
        <v>1159.6862500000002</v>
      </c>
      <c r="D75" s="16">
        <v>1890</v>
      </c>
      <c r="E75" s="28">
        <f t="shared" si="17"/>
        <v>730.3137499999998</v>
      </c>
      <c r="F75" s="28">
        <f t="shared" si="18"/>
        <v>162.9751150365023</v>
      </c>
    </row>
    <row r="76" spans="1:6" ht="15" customHeight="1">
      <c r="A76" s="59" t="s">
        <v>54</v>
      </c>
      <c r="B76" s="52">
        <v>290</v>
      </c>
      <c r="C76" s="48">
        <v>49060.008803961908</v>
      </c>
      <c r="D76" s="52">
        <f>SUM(D71:D75)</f>
        <v>67399</v>
      </c>
      <c r="E76" s="48">
        <f t="shared" si="17"/>
        <v>18338.991196038092</v>
      </c>
      <c r="F76" s="48">
        <f t="shared" si="18"/>
        <v>137.38073360181929</v>
      </c>
    </row>
    <row r="77" spans="1:6" ht="10.5" customHeight="1">
      <c r="A77" s="59"/>
      <c r="B77" s="52"/>
      <c r="C77" s="73"/>
      <c r="D77" s="52"/>
      <c r="E77" s="49"/>
      <c r="F77" s="49"/>
    </row>
    <row r="78" spans="1:6" ht="15" hidden="1" customHeight="1">
      <c r="A78" s="59"/>
      <c r="B78" s="52"/>
      <c r="C78" s="49"/>
      <c r="D78" s="52"/>
      <c r="E78" s="28">
        <f t="shared" si="17"/>
        <v>0</v>
      </c>
      <c r="F78" s="36" t="e">
        <f t="shared" ref="F78" si="19">D78/C78*100-100</f>
        <v>#DIV/0!</v>
      </c>
    </row>
    <row r="79" spans="1:6" ht="15.75">
      <c r="A79" s="60"/>
      <c r="B79" s="61"/>
      <c r="C79" s="61"/>
      <c r="D79" s="61"/>
      <c r="E79" s="61"/>
      <c r="F79" s="61"/>
    </row>
    <row r="80" spans="1:6" ht="15.75">
      <c r="A80" s="57" t="s">
        <v>55</v>
      </c>
      <c r="B80" s="58"/>
      <c r="C80" s="58"/>
      <c r="D80" s="58"/>
      <c r="E80" s="58"/>
      <c r="F80" s="58"/>
    </row>
    <row r="81" spans="1:6" ht="40.5" customHeight="1">
      <c r="A81" s="8" t="s">
        <v>56</v>
      </c>
      <c r="B81" s="10">
        <v>300</v>
      </c>
      <c r="C81" s="18">
        <v>4460.5</v>
      </c>
      <c r="D81" s="43">
        <f>D82+D83+D85</f>
        <v>4118</v>
      </c>
      <c r="E81" s="43">
        <f>D81-C81</f>
        <v>-342.5</v>
      </c>
      <c r="F81" s="27">
        <f t="shared" ref="F81:F90" si="20">D81/C81*100</f>
        <v>92.321488622351751</v>
      </c>
    </row>
    <row r="82" spans="1:6" ht="15.75">
      <c r="A82" s="9" t="s">
        <v>57</v>
      </c>
      <c r="B82" s="12">
        <v>301</v>
      </c>
      <c r="C82" s="30">
        <v>819</v>
      </c>
      <c r="D82" s="42">
        <v>0</v>
      </c>
      <c r="E82" s="42">
        <f t="shared" ref="E82:E90" si="21">D82-C82</f>
        <v>-819</v>
      </c>
      <c r="F82" s="28">
        <f t="shared" si="20"/>
        <v>0</v>
      </c>
    </row>
    <row r="83" spans="1:6" ht="31.5">
      <c r="A83" s="9" t="s">
        <v>58</v>
      </c>
      <c r="B83" s="12">
        <v>302</v>
      </c>
      <c r="C83" s="30">
        <v>3127</v>
      </c>
      <c r="D83" s="42">
        <v>3597</v>
      </c>
      <c r="E83" s="42">
        <f t="shared" si="21"/>
        <v>470</v>
      </c>
      <c r="F83" s="28">
        <f t="shared" si="20"/>
        <v>115.03038055644387</v>
      </c>
    </row>
    <row r="84" spans="1:6" ht="35.25" customHeight="1">
      <c r="A84" s="9" t="s">
        <v>59</v>
      </c>
      <c r="B84" s="12">
        <v>303</v>
      </c>
      <c r="C84" s="30"/>
      <c r="D84" s="42"/>
      <c r="E84" s="42"/>
      <c r="F84" s="44"/>
    </row>
    <row r="85" spans="1:6" ht="22.5" customHeight="1">
      <c r="A85" s="9" t="s">
        <v>87</v>
      </c>
      <c r="B85" s="12">
        <v>304</v>
      </c>
      <c r="C85" s="30">
        <v>514.5</v>
      </c>
      <c r="D85" s="42">
        <f>D86+D87</f>
        <v>521</v>
      </c>
      <c r="E85" s="42">
        <f t="shared" si="21"/>
        <v>6.5</v>
      </c>
      <c r="F85" s="28">
        <f t="shared" si="20"/>
        <v>101.26336248785228</v>
      </c>
    </row>
    <row r="86" spans="1:6" ht="32.25" customHeight="1">
      <c r="A86" s="9" t="s">
        <v>60</v>
      </c>
      <c r="B86" s="12" t="s">
        <v>61</v>
      </c>
      <c r="C86" s="30"/>
      <c r="D86" s="9"/>
      <c r="E86" s="42"/>
      <c r="F86" s="44"/>
    </row>
    <row r="87" spans="1:6" ht="15.75">
      <c r="A87" s="15" t="s">
        <v>106</v>
      </c>
      <c r="B87" s="12" t="s">
        <v>63</v>
      </c>
      <c r="C87" s="16">
        <v>514.5</v>
      </c>
      <c r="D87" s="16">
        <f>SUM(D88:D90)</f>
        <v>521</v>
      </c>
      <c r="E87" s="42">
        <f t="shared" si="21"/>
        <v>6.5</v>
      </c>
      <c r="F87" s="28">
        <f t="shared" si="20"/>
        <v>101.26336248785228</v>
      </c>
    </row>
    <row r="88" spans="1:6" ht="15.75">
      <c r="A88" s="15" t="s">
        <v>107</v>
      </c>
      <c r="B88" s="16"/>
      <c r="C88" s="16">
        <v>383.5</v>
      </c>
      <c r="D88" s="16">
        <v>380</v>
      </c>
      <c r="E88" s="42">
        <f t="shared" si="21"/>
        <v>-3.5</v>
      </c>
      <c r="F88" s="28">
        <f t="shared" si="20"/>
        <v>99.087353324641455</v>
      </c>
    </row>
    <row r="89" spans="1:6" ht="15.75">
      <c r="A89" s="15" t="s">
        <v>108</v>
      </c>
      <c r="B89" s="16"/>
      <c r="C89" s="16">
        <v>56</v>
      </c>
      <c r="D89" s="16">
        <v>52</v>
      </c>
      <c r="E89" s="42">
        <f t="shared" si="21"/>
        <v>-4</v>
      </c>
      <c r="F89" s="28">
        <f t="shared" si="20"/>
        <v>92.857142857142861</v>
      </c>
    </row>
    <row r="90" spans="1:6" ht="15.75">
      <c r="A90" s="15" t="s">
        <v>109</v>
      </c>
      <c r="B90" s="16"/>
      <c r="C90" s="16">
        <v>75</v>
      </c>
      <c r="D90" s="16">
        <v>89</v>
      </c>
      <c r="E90" s="42">
        <f t="shared" si="21"/>
        <v>14</v>
      </c>
      <c r="F90" s="28">
        <f t="shared" si="20"/>
        <v>118.66666666666667</v>
      </c>
    </row>
    <row r="91" spans="1:6" ht="19.5" customHeight="1">
      <c r="A91" s="8" t="s">
        <v>64</v>
      </c>
      <c r="B91" s="10">
        <v>310</v>
      </c>
      <c r="C91" s="16"/>
      <c r="D91" s="9"/>
      <c r="E91" s="9"/>
      <c r="F91" s="9"/>
    </row>
    <row r="92" spans="1:6" ht="37.5" customHeight="1">
      <c r="A92" s="9" t="s">
        <v>86</v>
      </c>
      <c r="B92" s="12"/>
      <c r="C92" s="16"/>
      <c r="D92" s="9"/>
      <c r="E92" s="9"/>
      <c r="F92" s="9"/>
    </row>
    <row r="93" spans="1:6" ht="15.75">
      <c r="A93" s="9" t="s">
        <v>65</v>
      </c>
      <c r="B93" s="12">
        <v>312</v>
      </c>
      <c r="C93" s="16"/>
      <c r="D93" s="9"/>
      <c r="E93" s="9"/>
      <c r="F93" s="9"/>
    </row>
    <row r="94" spans="1:6" ht="15.75">
      <c r="A94" s="9" t="s">
        <v>66</v>
      </c>
      <c r="B94" s="12">
        <v>313</v>
      </c>
      <c r="C94" s="31"/>
      <c r="D94" s="9"/>
      <c r="E94" s="9"/>
      <c r="F94" s="9"/>
    </row>
    <row r="95" spans="1:6" ht="21" customHeight="1">
      <c r="A95" s="8" t="s">
        <v>67</v>
      </c>
      <c r="B95" s="10">
        <v>320</v>
      </c>
      <c r="C95" s="32">
        <v>2253</v>
      </c>
      <c r="D95" s="43">
        <f>D96+D98</f>
        <v>2037.2</v>
      </c>
      <c r="E95" s="42">
        <f t="shared" ref="E95:E96" si="22">D95-C95</f>
        <v>-215.79999999999995</v>
      </c>
      <c r="F95" s="28">
        <f t="shared" ref="F95:F96" si="23">D95/C95*100</f>
        <v>90.421660008877055</v>
      </c>
    </row>
    <row r="96" spans="1:6" ht="15" customHeight="1">
      <c r="A96" s="50" t="s">
        <v>68</v>
      </c>
      <c r="B96" s="52">
        <v>321</v>
      </c>
      <c r="C96" s="55">
        <v>2253</v>
      </c>
      <c r="D96" s="53">
        <v>2037.2</v>
      </c>
      <c r="E96" s="53">
        <f t="shared" si="22"/>
        <v>-215.79999999999995</v>
      </c>
      <c r="F96" s="48">
        <f t="shared" si="23"/>
        <v>90.421660008877055</v>
      </c>
    </row>
    <row r="97" spans="1:6" ht="19.5" customHeight="1">
      <c r="A97" s="51"/>
      <c r="B97" s="52"/>
      <c r="C97" s="56"/>
      <c r="D97" s="54"/>
      <c r="E97" s="54"/>
      <c r="F97" s="49"/>
    </row>
    <row r="98" spans="1:6" ht="15.75">
      <c r="A98" s="9" t="s">
        <v>62</v>
      </c>
      <c r="B98" s="12">
        <v>322</v>
      </c>
      <c r="C98" s="31"/>
      <c r="D98" s="9"/>
      <c r="E98" s="9"/>
      <c r="F98" s="9"/>
    </row>
    <row r="99" spans="1:6" ht="24" customHeight="1">
      <c r="A99" s="9" t="s">
        <v>69</v>
      </c>
      <c r="B99" s="12">
        <v>330</v>
      </c>
      <c r="C99" s="31"/>
      <c r="D99" s="9"/>
      <c r="E99" s="9"/>
      <c r="F99" s="9"/>
    </row>
    <row r="100" spans="1:6" ht="15.75">
      <c r="A100" s="9" t="s">
        <v>70</v>
      </c>
      <c r="B100" s="12">
        <v>331</v>
      </c>
      <c r="C100" s="31"/>
      <c r="D100" s="9"/>
      <c r="E100" s="9"/>
      <c r="F100" s="9"/>
    </row>
    <row r="101" spans="1:6" ht="15.75">
      <c r="A101" s="9" t="s">
        <v>71</v>
      </c>
      <c r="B101" s="12">
        <v>332</v>
      </c>
      <c r="C101" s="15"/>
      <c r="D101" s="9"/>
      <c r="E101" s="9"/>
      <c r="F101" s="9"/>
    </row>
    <row r="102" spans="1:6" ht="15.75">
      <c r="A102" s="17"/>
      <c r="B102" s="16"/>
      <c r="C102" s="33"/>
      <c r="D102" s="15"/>
      <c r="E102" s="15"/>
      <c r="F102" s="15"/>
    </row>
    <row r="103" spans="1:6" ht="15.75">
      <c r="A103" s="17"/>
      <c r="B103" s="16"/>
      <c r="C103" s="33"/>
      <c r="D103" s="15"/>
      <c r="E103" s="15"/>
      <c r="F103" s="15"/>
    </row>
    <row r="104" spans="1:6" ht="15.75">
      <c r="A104" s="17"/>
      <c r="B104" s="16"/>
      <c r="C104" s="33"/>
      <c r="D104" s="15"/>
      <c r="E104" s="15"/>
      <c r="F104" s="15"/>
    </row>
    <row r="105" spans="1:6" ht="15.75">
      <c r="A105" s="64"/>
      <c r="B105" s="65"/>
      <c r="C105" s="65"/>
      <c r="D105" s="65"/>
      <c r="E105" s="65"/>
      <c r="F105" s="65"/>
    </row>
    <row r="106" spans="1:6" ht="15.75">
      <c r="A106" s="57" t="s">
        <v>72</v>
      </c>
      <c r="B106" s="58"/>
      <c r="C106" s="58"/>
      <c r="D106" s="58"/>
      <c r="E106" s="58"/>
      <c r="F106" s="58"/>
    </row>
    <row r="107" spans="1:6" ht="15.75">
      <c r="A107" s="9" t="s">
        <v>73</v>
      </c>
      <c r="B107" s="12">
        <v>340</v>
      </c>
      <c r="C107" s="8"/>
      <c r="D107" s="9"/>
      <c r="E107" s="8"/>
      <c r="F107" s="8"/>
    </row>
    <row r="108" spans="1:6" ht="15.75">
      <c r="A108" s="9" t="s">
        <v>74</v>
      </c>
      <c r="B108" s="12">
        <v>341</v>
      </c>
      <c r="C108" s="15"/>
      <c r="D108" s="9"/>
      <c r="E108" s="9"/>
      <c r="F108" s="9"/>
    </row>
    <row r="109" spans="1:6" ht="36.75" customHeight="1">
      <c r="A109" s="9" t="s">
        <v>75</v>
      </c>
      <c r="B109" s="12">
        <v>350</v>
      </c>
      <c r="C109" s="16">
        <v>200</v>
      </c>
      <c r="D109" s="42">
        <v>391</v>
      </c>
      <c r="E109" s="42">
        <f t="shared" ref="E109" si="24">D109-C109</f>
        <v>191</v>
      </c>
      <c r="F109" s="44">
        <f>D109/C109*100</f>
        <v>195.5</v>
      </c>
    </row>
    <row r="110" spans="1:6" ht="15" customHeight="1">
      <c r="A110" s="59" t="s">
        <v>74</v>
      </c>
      <c r="B110" s="52">
        <v>351</v>
      </c>
      <c r="C110" s="53"/>
      <c r="D110" s="52"/>
      <c r="E110" s="59"/>
      <c r="F110" s="59"/>
    </row>
    <row r="111" spans="1:6" ht="9" customHeight="1">
      <c r="A111" s="59"/>
      <c r="B111" s="52"/>
      <c r="C111" s="54"/>
      <c r="D111" s="52"/>
      <c r="E111" s="59"/>
      <c r="F111" s="59"/>
    </row>
    <row r="112" spans="1:6" ht="24.75" customHeight="1">
      <c r="A112" s="9" t="s">
        <v>76</v>
      </c>
      <c r="B112" s="12">
        <v>360</v>
      </c>
      <c r="C112" s="16"/>
      <c r="D112" s="42"/>
      <c r="E112" s="9"/>
      <c r="F112" s="9"/>
    </row>
    <row r="113" spans="1:6" ht="15.75">
      <c r="A113" s="9" t="s">
        <v>74</v>
      </c>
      <c r="B113" s="12">
        <v>361</v>
      </c>
      <c r="C113" s="16"/>
      <c r="D113" s="42"/>
      <c r="E113" s="9"/>
      <c r="F113" s="9"/>
    </row>
    <row r="114" spans="1:6" ht="25.5" customHeight="1">
      <c r="A114" s="9" t="s">
        <v>77</v>
      </c>
      <c r="B114" s="12">
        <v>370</v>
      </c>
      <c r="C114" s="16"/>
      <c r="D114" s="42"/>
      <c r="E114" s="9"/>
      <c r="F114" s="9"/>
    </row>
    <row r="115" spans="1:6" ht="15.75">
      <c r="A115" s="9" t="s">
        <v>74</v>
      </c>
      <c r="B115" s="12">
        <v>371</v>
      </c>
      <c r="C115" s="16"/>
      <c r="D115" s="42"/>
      <c r="E115" s="9"/>
      <c r="F115" s="9"/>
    </row>
    <row r="116" spans="1:6" ht="46.5" customHeight="1">
      <c r="A116" s="9" t="s">
        <v>78</v>
      </c>
      <c r="B116" s="12">
        <v>380</v>
      </c>
      <c r="C116" s="16">
        <v>200</v>
      </c>
      <c r="D116" s="42">
        <v>34</v>
      </c>
      <c r="E116" s="42">
        <f t="shared" ref="E116" si="25">D116-C116</f>
        <v>-166</v>
      </c>
      <c r="F116" s="28">
        <f>D116/C116*100</f>
        <v>17</v>
      </c>
    </row>
    <row r="117" spans="1:6" ht="15.75">
      <c r="A117" s="9" t="s">
        <v>74</v>
      </c>
      <c r="B117" s="12">
        <v>381</v>
      </c>
      <c r="C117" s="15"/>
      <c r="D117" s="42"/>
      <c r="E117" s="9"/>
      <c r="F117" s="9"/>
    </row>
    <row r="118" spans="1:6" ht="27" customHeight="1">
      <c r="A118" s="9" t="s">
        <v>79</v>
      </c>
      <c r="B118" s="12">
        <v>390</v>
      </c>
      <c r="C118" s="43">
        <v>400</v>
      </c>
      <c r="D118" s="43">
        <f>D109+D116</f>
        <v>425</v>
      </c>
      <c r="E118" s="43">
        <f t="shared" ref="E118" si="26">D118-C118</f>
        <v>25</v>
      </c>
      <c r="F118" s="45">
        <f>D118/C118*100</f>
        <v>106.25</v>
      </c>
    </row>
    <row r="119" spans="1:6" ht="31.5">
      <c r="A119" s="9" t="s">
        <v>80</v>
      </c>
      <c r="B119" s="12">
        <v>391</v>
      </c>
      <c r="C119" s="15"/>
      <c r="D119" s="9"/>
      <c r="E119" s="9"/>
      <c r="F119" s="9"/>
    </row>
    <row r="120" spans="1:6" ht="15.75">
      <c r="A120" s="60"/>
      <c r="B120" s="61"/>
      <c r="C120" s="61"/>
      <c r="D120" s="61"/>
      <c r="E120" s="61"/>
      <c r="F120" s="61"/>
    </row>
    <row r="121" spans="1:6" ht="15.75">
      <c r="A121" s="62" t="s">
        <v>81</v>
      </c>
      <c r="B121" s="63"/>
      <c r="C121" s="63"/>
      <c r="D121" s="63"/>
      <c r="E121" s="63"/>
      <c r="F121" s="63"/>
    </row>
    <row r="122" spans="1:6" ht="15" customHeight="1">
      <c r="A122" s="59" t="s">
        <v>82</v>
      </c>
      <c r="B122" s="52">
        <v>400</v>
      </c>
      <c r="C122" s="53">
        <v>336</v>
      </c>
      <c r="D122" s="53">
        <v>323</v>
      </c>
      <c r="E122" s="59"/>
      <c r="F122" s="59"/>
    </row>
    <row r="123" spans="1:6" ht="15.75" customHeight="1">
      <c r="A123" s="59"/>
      <c r="B123" s="52"/>
      <c r="C123" s="54"/>
      <c r="D123" s="54"/>
      <c r="E123" s="59"/>
      <c r="F123" s="59"/>
    </row>
    <row r="124" spans="1:6" ht="15.75">
      <c r="A124" s="9" t="s">
        <v>83</v>
      </c>
      <c r="B124" s="12">
        <v>410</v>
      </c>
      <c r="C124" s="15"/>
      <c r="D124" s="9"/>
      <c r="E124" s="9"/>
      <c r="F124" s="9"/>
    </row>
    <row r="125" spans="1:6" ht="15" customHeight="1">
      <c r="A125" s="59" t="s">
        <v>84</v>
      </c>
      <c r="B125" s="52">
        <v>420</v>
      </c>
      <c r="C125" s="59"/>
      <c r="D125" s="59"/>
      <c r="E125" s="59"/>
      <c r="F125" s="59"/>
    </row>
    <row r="126" spans="1:6" ht="15.75" customHeight="1">
      <c r="A126" s="59"/>
      <c r="B126" s="52"/>
      <c r="C126" s="59"/>
      <c r="D126" s="59"/>
      <c r="E126" s="59"/>
      <c r="F126" s="59"/>
    </row>
    <row r="127" spans="1:6" ht="15.75">
      <c r="A127" s="9" t="s">
        <v>85</v>
      </c>
      <c r="B127" s="12">
        <v>430</v>
      </c>
      <c r="C127" s="15"/>
      <c r="D127" s="9"/>
      <c r="E127" s="9"/>
      <c r="F127" s="9"/>
    </row>
    <row r="129" spans="1:6" ht="15.75">
      <c r="A129" s="2" t="s">
        <v>88</v>
      </c>
      <c r="B129" s="13"/>
      <c r="C129" s="13"/>
      <c r="D129" s="23"/>
      <c r="E129" s="75" t="s">
        <v>121</v>
      </c>
      <c r="F129" s="75"/>
    </row>
    <row r="130" spans="1:6">
      <c r="B130" s="66" t="s">
        <v>90</v>
      </c>
      <c r="C130" s="66"/>
      <c r="E130" s="66" t="s">
        <v>89</v>
      </c>
      <c r="F130" s="66"/>
    </row>
    <row r="131" spans="1:6" ht="15.75">
      <c r="A131" s="2"/>
      <c r="B131" s="3"/>
      <c r="C131" s="3"/>
    </row>
    <row r="132" spans="1:6" ht="15.75">
      <c r="A132" s="4"/>
      <c r="B132" s="3"/>
      <c r="C132" s="3"/>
      <c r="E132" s="24" t="s">
        <v>101</v>
      </c>
      <c r="F132" s="25"/>
    </row>
    <row r="133" spans="1:6">
      <c r="E133" s="25" t="s">
        <v>102</v>
      </c>
      <c r="F133" s="25"/>
    </row>
    <row r="134" spans="1:6">
      <c r="E134" s="25" t="s">
        <v>103</v>
      </c>
      <c r="F134" s="25"/>
    </row>
    <row r="135" spans="1:6">
      <c r="E135" s="26"/>
      <c r="F135" s="26" t="s">
        <v>122</v>
      </c>
    </row>
    <row r="136" spans="1:6">
      <c r="E136" s="25"/>
      <c r="F136" s="25"/>
    </row>
    <row r="137" spans="1:6">
      <c r="E137" s="25"/>
      <c r="F137" s="25"/>
    </row>
    <row r="138" spans="1:6" ht="15.75">
      <c r="E138" s="24" t="s">
        <v>101</v>
      </c>
      <c r="F138" s="25"/>
    </row>
    <row r="139" spans="1:6">
      <c r="E139" s="25" t="s">
        <v>104</v>
      </c>
      <c r="F139" s="25"/>
    </row>
    <row r="140" spans="1:6">
      <c r="E140" s="25" t="s">
        <v>105</v>
      </c>
      <c r="F140" s="25"/>
    </row>
    <row r="141" spans="1:6">
      <c r="E141" s="26"/>
      <c r="F141" s="26" t="s">
        <v>123</v>
      </c>
    </row>
  </sheetData>
  <mergeCells count="63">
    <mergeCell ref="E129:F129"/>
    <mergeCell ref="A13:E13"/>
    <mergeCell ref="A14:E14"/>
    <mergeCell ref="A8:E8"/>
    <mergeCell ref="A9:E9"/>
    <mergeCell ref="A10:E10"/>
    <mergeCell ref="A11:E11"/>
    <mergeCell ref="A12:E12"/>
    <mergeCell ref="A24:F24"/>
    <mergeCell ref="C18:D18"/>
    <mergeCell ref="C17:D17"/>
    <mergeCell ref="A52:A54"/>
    <mergeCell ref="A19:E19"/>
    <mergeCell ref="B52:B54"/>
    <mergeCell ref="D52:D54"/>
    <mergeCell ref="E52:E54"/>
    <mergeCell ref="B130:C130"/>
    <mergeCell ref="E130:F130"/>
    <mergeCell ref="E1:F1"/>
    <mergeCell ref="E2:G2"/>
    <mergeCell ref="E3:G3"/>
    <mergeCell ref="E4:G4"/>
    <mergeCell ref="A80:F80"/>
    <mergeCell ref="A69:F69"/>
    <mergeCell ref="A70:F70"/>
    <mergeCell ref="A76:A78"/>
    <mergeCell ref="B76:B78"/>
    <mergeCell ref="C76:C78"/>
    <mergeCell ref="D76:D78"/>
    <mergeCell ref="A79:F79"/>
    <mergeCell ref="A16:F16"/>
    <mergeCell ref="F52:F54"/>
    <mergeCell ref="C52:C53"/>
    <mergeCell ref="F125:F126"/>
    <mergeCell ref="A120:F120"/>
    <mergeCell ref="A121:F121"/>
    <mergeCell ref="A122:A123"/>
    <mergeCell ref="F122:F123"/>
    <mergeCell ref="A125:A126"/>
    <mergeCell ref="B122:B123"/>
    <mergeCell ref="C122:C123"/>
    <mergeCell ref="D122:D123"/>
    <mergeCell ref="E122:E123"/>
    <mergeCell ref="B125:B126"/>
    <mergeCell ref="C125:C126"/>
    <mergeCell ref="D125:D126"/>
    <mergeCell ref="E125:E126"/>
    <mergeCell ref="A105:F105"/>
    <mergeCell ref="A106:F106"/>
    <mergeCell ref="A110:A111"/>
    <mergeCell ref="B110:B111"/>
    <mergeCell ref="C110:C111"/>
    <mergeCell ref="D110:D111"/>
    <mergeCell ref="E110:E111"/>
    <mergeCell ref="F110:F111"/>
    <mergeCell ref="E76:E77"/>
    <mergeCell ref="F76:F77"/>
    <mergeCell ref="F96:F97"/>
    <mergeCell ref="A96:A97"/>
    <mergeCell ref="B96:B97"/>
    <mergeCell ref="D96:D97"/>
    <mergeCell ref="E96:E97"/>
    <mergeCell ref="C96:C97"/>
  </mergeCells>
  <phoneticPr fontId="0" type="noConversion"/>
  <printOptions horizontalCentered="1" verticalCentered="1"/>
  <pageMargins left="0.51181102362204722" right="0.51181102362204722" top="0.35433070866141736" bottom="0.35433070866141736" header="0" footer="0"/>
  <pageSetup paperSize="9" scale="82" orientation="landscape" r:id="rId1"/>
  <rowBreaks count="4" manualBreakCount="4">
    <brk id="29" max="6" man="1"/>
    <brk id="57" max="6" man="1"/>
    <brk id="84" max="6" man="1"/>
    <brk id="10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G2"/>
  <sheetViews>
    <sheetView workbookViewId="0">
      <selection activeCell="C22" sqref="C22"/>
    </sheetView>
  </sheetViews>
  <sheetFormatPr defaultRowHeight="15"/>
  <cols>
    <col min="4" max="6" width="13" customWidth="1"/>
    <col min="7" max="7" width="10.28515625" customWidth="1"/>
  </cols>
  <sheetData>
    <row r="2" spans="3:7">
      <c r="C2" s="35"/>
      <c r="D2" s="35"/>
      <c r="E2" s="35"/>
      <c r="F2" s="34"/>
      <c r="G2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ЗВІТ ПРО ВИКОН.ФІН.ПЛАНУ</vt:lpstr>
      <vt:lpstr>Доходи</vt:lpstr>
      <vt:lpstr>'ЗВІТ ПРО ВИКОН.ФІН.ПЛАНУ'!Область_печати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Econom2</cp:lastModifiedBy>
  <cp:lastPrinted>2021-05-26T07:42:57Z</cp:lastPrinted>
  <dcterms:created xsi:type="dcterms:W3CDTF">2020-08-20T07:51:17Z</dcterms:created>
  <dcterms:modified xsi:type="dcterms:W3CDTF">2021-06-14T06:36:19Z</dcterms:modified>
</cp:coreProperties>
</file>